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5480" windowHeight="10875"/>
  </bookViews>
  <sheets>
    <sheet name="проживание" sheetId="7" r:id="rId1"/>
  </sheets>
  <calcPr calcId="145621"/>
</workbook>
</file>

<file path=xl/calcChain.xml><?xml version="1.0" encoding="utf-8"?>
<calcChain xmlns="http://schemas.openxmlformats.org/spreadsheetml/2006/main">
  <c r="F16" i="7" l="1"/>
  <c r="F17" i="7"/>
  <c r="F18" i="7"/>
  <c r="F19" i="7"/>
  <c r="F20" i="7"/>
  <c r="F21" i="7"/>
  <c r="F22" i="7"/>
  <c r="K16" i="7" l="1"/>
  <c r="I16" i="7" l="1"/>
  <c r="C16" i="7" s="1"/>
  <c r="E16" i="7" l="1"/>
  <c r="I17" i="7"/>
  <c r="C17" i="7" s="1"/>
  <c r="I18" i="7"/>
  <c r="C18" i="7" s="1"/>
  <c r="I19" i="7"/>
  <c r="C19" i="7" s="1"/>
  <c r="I20" i="7"/>
  <c r="C20" i="7" s="1"/>
  <c r="I21" i="7"/>
  <c r="K21" i="7"/>
  <c r="I22" i="7"/>
  <c r="C22" i="7" s="1"/>
  <c r="I23" i="7"/>
  <c r="C23" i="7" s="1"/>
  <c r="F23" i="7" s="1"/>
  <c r="I24" i="7"/>
  <c r="I25" i="7"/>
  <c r="I26" i="7"/>
  <c r="K26" i="7"/>
  <c r="I27" i="7"/>
  <c r="K27" i="7"/>
  <c r="I28" i="7"/>
  <c r="I29" i="7"/>
  <c r="K29" i="7"/>
  <c r="I30" i="7"/>
  <c r="K30" i="7"/>
  <c r="I31" i="7"/>
  <c r="K31" i="7"/>
  <c r="I32" i="7"/>
  <c r="K32" i="7"/>
  <c r="I33" i="7"/>
  <c r="K33" i="7"/>
  <c r="I34" i="7"/>
  <c r="K34" i="7"/>
  <c r="I35" i="7"/>
  <c r="K35" i="7"/>
  <c r="I36" i="7"/>
  <c r="I37" i="7"/>
  <c r="D22" i="7" l="1"/>
  <c r="E19" i="7"/>
  <c r="C21" i="7"/>
  <c r="C24" i="7"/>
  <c r="F24" i="7" s="1"/>
  <c r="C25" i="7"/>
  <c r="F25" i="7" s="1"/>
  <c r="C26" i="7"/>
  <c r="F26" i="7" s="1"/>
  <c r="C27" i="7"/>
  <c r="F27" i="7" s="1"/>
  <c r="C28" i="7"/>
  <c r="C29" i="7"/>
  <c r="F29" i="7" s="1"/>
  <c r="C30" i="7"/>
  <c r="F30" i="7" s="1"/>
  <c r="C31" i="7"/>
  <c r="F31" i="7" s="1"/>
  <c r="C32" i="7"/>
  <c r="F32" i="7" s="1"/>
  <c r="C33" i="7"/>
  <c r="F33" i="7" s="1"/>
  <c r="C34" i="7"/>
  <c r="F34" i="7" s="1"/>
  <c r="C35" i="7"/>
  <c r="F35" i="7" s="1"/>
  <c r="C36" i="7"/>
  <c r="F36" i="7" s="1"/>
  <c r="C37" i="7"/>
  <c r="F37" i="7" s="1"/>
  <c r="F28" i="7" l="1"/>
  <c r="D16" i="7"/>
  <c r="D17" i="7"/>
  <c r="D18" i="7"/>
  <c r="D19" i="7"/>
  <c r="D20" i="7"/>
  <c r="D37" i="7"/>
  <c r="D31" i="7"/>
  <c r="D32" i="7"/>
  <c r="D33" i="7"/>
  <c r="D34" i="7"/>
  <c r="D29" i="7"/>
  <c r="D28" i="7"/>
  <c r="D27" i="7"/>
  <c r="D26" i="7"/>
  <c r="D25" i="7"/>
  <c r="D24" i="7"/>
  <c r="D23" i="7"/>
  <c r="D21" i="7"/>
  <c r="E21" i="7"/>
  <c r="E27" i="7"/>
  <c r="E26" i="7"/>
  <c r="E31" i="7"/>
  <c r="E32" i="7"/>
  <c r="E33" i="7"/>
  <c r="E34" i="7"/>
  <c r="E35" i="7"/>
  <c r="E29" i="7"/>
  <c r="E30" i="7"/>
  <c r="D35" i="7"/>
  <c r="D36" i="7"/>
  <c r="D30" i="7"/>
</calcChain>
</file>

<file path=xl/sharedStrings.xml><?xml version="1.0" encoding="utf-8"?>
<sst xmlns="http://schemas.openxmlformats.org/spreadsheetml/2006/main" count="73" uniqueCount="58">
  <si>
    <t>тарифов на проживание граждан в гостинице "Костюковичи"</t>
  </si>
  <si>
    <t xml:space="preserve"> УКПП "Костюковичский жилкоммунхоз"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</si>
  <si>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</si>
  <si>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</si>
  <si>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</si>
  <si>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</si>
  <si>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</si>
  <si>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</si>
  <si>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</si>
  <si>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</si>
  <si>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</si>
  <si>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Экономист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</si>
  <si>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</si>
  <si>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</si>
  <si>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</si>
  <si>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</si>
  <si>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</si>
  <si>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</si>
  <si>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</si>
  <si>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</si>
  <si>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</si>
  <si>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</si>
  <si>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номера гостиницы</t>
  </si>
  <si>
    <t>Прейскурант №2</t>
  </si>
  <si>
    <t>20.</t>
  </si>
  <si>
    <t>Наименование номера</t>
  </si>
  <si>
    <t>УТВЕРЖДАЮ</t>
  </si>
  <si>
    <t>Одноместный однокомнатный, первой категории</t>
  </si>
  <si>
    <t>Двухместный однокомнатный, первой категории</t>
  </si>
  <si>
    <t xml:space="preserve">Двухместный однокомнатный, первой категории </t>
  </si>
  <si>
    <t xml:space="preserve">Одноместный однокомнатный, первой категории </t>
  </si>
  <si>
    <t xml:space="preserve">   - </t>
  </si>
  <si>
    <t>Стоимость 1 дополнительного места с НДС, бел. руб.</t>
  </si>
  <si>
    <t>Стоимость 1 места в сутки   с НДС, бел. руб.</t>
  </si>
  <si>
    <t>было</t>
  </si>
  <si>
    <t>Двухместный однокомнатный , первой категории</t>
  </si>
  <si>
    <t>-</t>
  </si>
  <si>
    <t>УКПП "Костюковичский</t>
  </si>
  <si>
    <t>Стоимость номера в сутки без дополнительного места   с НДС, бел. руб.</t>
  </si>
  <si>
    <t>21-1А</t>
  </si>
  <si>
    <t>22-1Б</t>
  </si>
  <si>
    <t>жилкоммунхоз</t>
  </si>
  <si>
    <t>Директор</t>
  </si>
  <si>
    <t>Четырехместный двухкомнатный, первой  категории эконом класса</t>
  </si>
  <si>
    <t xml:space="preserve">Одноместный двухкомнатный, высшей категории      </t>
  </si>
  <si>
    <t>Е.А. Прудникова</t>
  </si>
  <si>
    <t xml:space="preserve"> ____________ С.Н. Преснаков</t>
  </si>
  <si>
    <t>Одноместный однокомнатный,  первой категории (для граждан с ограниченными возможностями)</t>
  </si>
  <si>
    <t xml:space="preserve">Двухместный  однокомнатный повышенной комфортности, первой категории </t>
  </si>
  <si>
    <t xml:space="preserve">Трехместный двухкомнатный, первой  категории </t>
  </si>
  <si>
    <t xml:space="preserve">Одноместный однокомнатный повышенной комфортности, первой категории </t>
  </si>
  <si>
    <t xml:space="preserve">Одноместный двухкомнатный , высшей категории  </t>
  </si>
  <si>
    <t xml:space="preserve">Одноместный двухкомнатный, высшей категории. (Романтический) </t>
  </si>
  <si>
    <t xml:space="preserve">Одноместный однокомнатный, повышенной комфортности, первой категории </t>
  </si>
  <si>
    <t xml:space="preserve">Двухместный однокомнатный,  первой категории </t>
  </si>
  <si>
    <t>Указ Президента не более 7%</t>
  </si>
  <si>
    <t>" 6" января 2026г.</t>
  </si>
  <si>
    <t>с 8 января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</si>
</sst>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99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Fill="1"/>
    <xf numFmtId="9" fontId="2" fillId="0" borderId="0" xfId="0" applyNumberFormat="1" applyFont="1"/>
    <xf numFmtId="0" fontId="2" fillId="0" borderId="3" xfId="0" applyFont="1" applyBorder="1" applyAlignment="1">
      <alignment horizontal="right" vertical="top"/>
    </xf>
    <xf numFmtId="2" fontId="2" fillId="0" borderId="3" xfId="0" applyNumberFormat="1" applyFont="1" applyFill="1" applyBorder="1" applyAlignment="1">
      <alignment vertical="center" wrapText="1"/>
    </xf>
    <xf numFmtId="4" fontId="2" fillId="0" borderId="0" xfId="0" applyNumberFormat="1" applyFont="1"/>
    <xf numFmtId="0" fontId="2" fillId="0" borderId="3" xfId="0" applyFont="1" applyBorder="1" applyAlignment="1">
      <alignment horizontal="right"/>
    </xf>
    <xf numFmtId="2" fontId="2" fillId="0" borderId="3" xfId="0" applyNumberFormat="1" applyFont="1" applyFill="1" applyBorder="1" applyAlignment="1">
      <alignment wrapText="1"/>
    </xf>
    <xf numFmtId="4" fontId="2" fillId="2" borderId="0" xfId="0" applyNumberFormat="1" applyFont="1" applyFill="1"/>
    <xf numFmtId="0" fontId="2" fillId="0" borderId="0" xfId="0" applyFont="1" applyFill="1" applyBorder="1" applyAlignment="1">
      <alignment horizontal="right" vertical="justify"/>
    </xf>
    <xf numFmtId="0" fontId="2" fillId="0" borderId="0" xfId="0" applyFont="1" applyFill="1" applyBorder="1" applyAlignment="1"/>
    <xf numFmtId="0" fontId="2" fillId="0" borderId="0" xfId="0" applyFont="1" applyBorder="1"/>
    <xf numFmtId="4" fontId="2" fillId="0" borderId="0" xfId="0" applyNumberFormat="1" applyFont="1" applyBorder="1"/>
    <xf numFmtId="0" fontId="2" fillId="0" borderId="3" xfId="0" applyFont="1" applyFill="1" applyBorder="1" applyAlignment="1">
      <alignment horizontal="right" vertical="justify"/>
    </xf>
    <xf numFmtId="4" fontId="2" fillId="0" borderId="0" xfId="0" applyNumberFormat="1" applyFont="1" applyFill="1"/>
    <xf numFmtId="9" fontId="1" fillId="0" borderId="0" xfId="0" applyNumberFormat="1" applyFont="1" applyAlignment="1">
      <alignment horizontal="left" vertical="center" wrapText="1"/>
    </xf>
    <xf numFmtId="4" fontId="2" fillId="0" borderId="3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justify"/>
    </xf>
    <xf numFmtId="0" fontId="2" fillId="0" borderId="3" xfId="0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center" vertical="center"/>
    </xf>
    <xf numFmtId="0" fontId="2" fillId="0" borderId="3" xfId="0" applyFont="1" applyFill="1" applyBorder="1" applyAlignment="1">
      <alignment horizontal="right" vertical="center"/>
    </xf>
    <xf numFmtId="2" fontId="2" fillId="0" borderId="3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9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2" fontId="2" fillId="0" borderId="0" xfId="0" applyNumberFormat="1" applyFont="1" applyFill="1"/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3300"/>
      <color rgb="FF00FF00"/>
      <color rgb="FFFF99CC"/>
      <color rgb="FFCCFFFF"/>
      <color rgb="FF0033CC"/>
      <color rgb="FF00FFFF"/>
      <color rgb="FF3399FF"/>
      <color rgb="FFFF9900"/>
      <color rgb="FFFFCC66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tabSelected="1" view="pageBreakPreview" zoomScaleNormal="100" workbookViewId="0">
      <selection activeCell="B22" sqref="B22"/>
    </sheetView>
  </sheetViews>
  <sheetFormatPr defaultRowHeight="12.75" x14ac:dyDescent="0.2"/>
  <cols>
    <col min="1" max="1" width="10.140625" customWidth="1"/>
    <col min="2" max="2" width="53.28515625" customWidth="1"/>
    <col min="3" max="4" width="15.7109375" style="31" customWidth="1"/>
    <col min="5" max="5" width="16.85546875" style="31" customWidth="1"/>
    <col min="6" max="6" width="16.85546875" hidden="1" customWidth="1"/>
    <col min="7" max="10" width="9.140625" hidden="1" customWidth="1"/>
    <col min="11" max="11" width="8.42578125" hidden="1" customWidth="1"/>
    <col min="12" max="12" width="8.28515625" hidden="1" customWidth="1"/>
    <col min="13" max="13" width="9.140625" hidden="1" customWidth="1"/>
    <col min="14" max="14" width="7.42578125" customWidth="1"/>
    <col min="16" max="16" width="10.28515625" customWidth="1"/>
    <col min="17" max="17" width="7.7109375" customWidth="1"/>
    <col min="18" max="18" width="9" customWidth="1"/>
  </cols>
  <sheetData>
    <row r="1" spans="1:18" ht="15" x14ac:dyDescent="0.25">
      <c r="A1" s="1"/>
      <c r="B1" s="1"/>
      <c r="C1" s="26"/>
      <c r="D1" s="32" t="s">
        <v>26</v>
      </c>
      <c r="E1" s="3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15" x14ac:dyDescent="0.25">
      <c r="A2" s="1"/>
      <c r="B2" s="1"/>
      <c r="C2" s="26"/>
      <c r="D2" s="32" t="s">
        <v>42</v>
      </c>
      <c r="E2" s="3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15" x14ac:dyDescent="0.25">
      <c r="A3" s="1"/>
      <c r="B3" s="1"/>
      <c r="C3" s="26"/>
      <c r="D3" s="32" t="s">
        <v>37</v>
      </c>
      <c r="E3" s="33"/>
      <c r="F3" s="3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15" x14ac:dyDescent="0.25">
      <c r="A4" s="1"/>
      <c r="B4" s="1"/>
      <c r="C4" s="26"/>
      <c r="D4" s="32" t="s">
        <v>41</v>
      </c>
      <c r="E4" s="32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15" x14ac:dyDescent="0.25">
      <c r="A5" s="1"/>
      <c r="B5" s="1"/>
      <c r="C5" s="26"/>
      <c r="D5" s="32" t="s">
        <v>46</v>
      </c>
      <c r="E5" s="3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15" x14ac:dyDescent="0.25">
      <c r="A6" s="1"/>
      <c r="B6" s="3"/>
      <c r="C6" s="27"/>
      <c r="D6" s="38" t="s">
        <v>56</v>
      </c>
      <c r="E6" s="38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ht="15" x14ac:dyDescent="0.25">
      <c r="A7" s="1"/>
      <c r="B7" s="1"/>
      <c r="C7" s="26"/>
      <c r="D7" s="26"/>
      <c r="E7" s="26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15" x14ac:dyDescent="0.25">
      <c r="A8" s="1"/>
      <c r="B8" s="1"/>
      <c r="C8" s="26"/>
      <c r="D8" s="26"/>
      <c r="E8" s="26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15" x14ac:dyDescent="0.25">
      <c r="A9" s="39" t="s">
        <v>23</v>
      </c>
      <c r="B9" s="39"/>
      <c r="C9" s="39"/>
      <c r="D9" s="39"/>
      <c r="E9" s="26"/>
      <c r="F9" s="24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15" x14ac:dyDescent="0.25">
      <c r="A10" s="39" t="s">
        <v>0</v>
      </c>
      <c r="B10" s="39"/>
      <c r="C10" s="39"/>
      <c r="D10" s="39"/>
      <c r="E10" s="26"/>
      <c r="F10" s="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ht="15" x14ac:dyDescent="0.25">
      <c r="A11" s="39" t="s">
        <v>1</v>
      </c>
      <c r="B11" s="39"/>
      <c r="C11" s="39"/>
      <c r="D11" s="39"/>
      <c r="E11" s="26"/>
      <c r="F11" s="24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 ht="15" x14ac:dyDescent="0.25">
      <c r="A12" s="40" t="s">
        <v>57</v>
      </c>
      <c r="B12" s="40"/>
      <c r="C12" s="40"/>
      <c r="D12" s="40"/>
      <c r="E12" s="27"/>
      <c r="F12" s="25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ht="15" x14ac:dyDescent="0.25">
      <c r="A13" s="25"/>
      <c r="B13" s="25"/>
      <c r="C13" s="26"/>
      <c r="D13" s="26"/>
      <c r="E13" s="26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ht="20.25" customHeight="1" x14ac:dyDescent="0.25">
      <c r="A14" s="41" t="s">
        <v>22</v>
      </c>
      <c r="B14" s="43" t="s">
        <v>25</v>
      </c>
      <c r="C14" s="45" t="s">
        <v>33</v>
      </c>
      <c r="D14" s="45" t="s">
        <v>38</v>
      </c>
      <c r="E14" s="36" t="s">
        <v>32</v>
      </c>
      <c r="F14" s="19"/>
      <c r="G14" s="1"/>
      <c r="H14" s="1"/>
      <c r="I14" s="4">
        <v>6.5799999999999997E-2</v>
      </c>
      <c r="J14" s="1"/>
      <c r="K14" s="1"/>
      <c r="L14" s="1"/>
      <c r="M14" s="1"/>
      <c r="N14" s="1"/>
      <c r="O14" s="1"/>
      <c r="P14" s="1"/>
      <c r="Q14" s="1"/>
      <c r="R14" s="1"/>
    </row>
    <row r="15" spans="1:18" ht="48.75" customHeight="1" x14ac:dyDescent="0.25">
      <c r="A15" s="42"/>
      <c r="B15" s="44"/>
      <c r="C15" s="46"/>
      <c r="D15" s="47"/>
      <c r="E15" s="37"/>
      <c r="F15" s="19"/>
      <c r="G15" s="1"/>
      <c r="H15" s="1" t="s">
        <v>34</v>
      </c>
      <c r="I15" s="17" t="s">
        <v>55</v>
      </c>
      <c r="J15" s="1"/>
      <c r="K15" s="17"/>
      <c r="L15" s="1"/>
      <c r="M15" s="4"/>
      <c r="N15" s="4"/>
      <c r="O15" s="1"/>
      <c r="P15" s="1"/>
      <c r="Q15" s="1"/>
      <c r="R15" s="1"/>
    </row>
    <row r="16" spans="1:18" ht="33.75" customHeight="1" x14ac:dyDescent="0.25">
      <c r="A16" s="5" t="s">
        <v>2</v>
      </c>
      <c r="B16" s="6" t="s">
        <v>47</v>
      </c>
      <c r="C16" s="18">
        <f>ROUND(I16,0)</f>
        <v>53</v>
      </c>
      <c r="D16" s="18">
        <f t="shared" ref="D16:D17" si="0">C16</f>
        <v>53</v>
      </c>
      <c r="E16" s="28">
        <f>ROUND(C16*0.9,1)</f>
        <v>47.7</v>
      </c>
      <c r="F16" s="14">
        <f>C16/H16</f>
        <v>1.06</v>
      </c>
      <c r="G16" s="1"/>
      <c r="H16" s="16">
        <v>50</v>
      </c>
      <c r="I16" s="7">
        <f>ROUND(H16*$I$14+H16,2)</f>
        <v>53.29</v>
      </c>
      <c r="J16" s="1"/>
      <c r="K16" s="7">
        <f>ROUND(H16*0.9,2)</f>
        <v>45</v>
      </c>
      <c r="L16" s="7"/>
      <c r="M16" s="1"/>
      <c r="N16" s="1"/>
      <c r="O16" s="1"/>
      <c r="P16" s="1"/>
      <c r="Q16" s="1"/>
      <c r="R16" s="1"/>
    </row>
    <row r="17" spans="1:18" ht="16.5" customHeight="1" x14ac:dyDescent="0.25">
      <c r="A17" s="8" t="s">
        <v>3</v>
      </c>
      <c r="B17" s="9" t="s">
        <v>27</v>
      </c>
      <c r="C17" s="18">
        <f t="shared" ref="C17:C37" si="1">ROUND(I17,0)</f>
        <v>53</v>
      </c>
      <c r="D17" s="18">
        <f t="shared" si="0"/>
        <v>53</v>
      </c>
      <c r="E17" s="21" t="s">
        <v>31</v>
      </c>
      <c r="F17" s="14">
        <f t="shared" ref="F17:F37" si="2">C17/H17</f>
        <v>1.06</v>
      </c>
      <c r="G17" s="2"/>
      <c r="H17" s="16">
        <v>50</v>
      </c>
      <c r="I17" s="7">
        <f t="shared" ref="I17:I37" si="3">ROUND(H17*$I$14+H17,2)</f>
        <v>53.29</v>
      </c>
      <c r="J17" s="1"/>
      <c r="K17" s="1"/>
      <c r="L17" s="7"/>
      <c r="M17" s="1"/>
      <c r="N17" s="1"/>
      <c r="O17" s="1"/>
      <c r="P17" s="1"/>
      <c r="Q17" s="1"/>
      <c r="R17" s="1"/>
    </row>
    <row r="18" spans="1:18" ht="15" x14ac:dyDescent="0.25">
      <c r="A18" s="5" t="s">
        <v>4</v>
      </c>
      <c r="B18" s="9" t="s">
        <v>27</v>
      </c>
      <c r="C18" s="18">
        <f t="shared" si="1"/>
        <v>53</v>
      </c>
      <c r="D18" s="18">
        <f>C18</f>
        <v>53</v>
      </c>
      <c r="E18" s="21" t="s">
        <v>31</v>
      </c>
      <c r="F18" s="14">
        <f t="shared" si="2"/>
        <v>1.06</v>
      </c>
      <c r="G18" s="1"/>
      <c r="H18" s="10">
        <v>50</v>
      </c>
      <c r="I18" s="7">
        <f t="shared" si="3"/>
        <v>53.29</v>
      </c>
      <c r="J18" s="1"/>
      <c r="K18" s="1"/>
      <c r="L18" s="7"/>
      <c r="M18" s="1"/>
      <c r="N18" s="1"/>
      <c r="O18" s="1"/>
      <c r="P18" s="1"/>
      <c r="Q18" s="1"/>
      <c r="R18" s="1"/>
    </row>
    <row r="19" spans="1:18" ht="15" x14ac:dyDescent="0.25">
      <c r="A19" s="5" t="s">
        <v>5</v>
      </c>
      <c r="B19" s="6" t="s">
        <v>35</v>
      </c>
      <c r="C19" s="18">
        <f t="shared" si="1"/>
        <v>48</v>
      </c>
      <c r="D19" s="18">
        <f>C19*2</f>
        <v>96</v>
      </c>
      <c r="E19" s="28">
        <f>ROUND(C19*0.9,1)</f>
        <v>43.2</v>
      </c>
      <c r="F19" s="14">
        <f t="shared" si="2"/>
        <v>1.0666666666666667</v>
      </c>
      <c r="G19" s="1"/>
      <c r="H19" s="16">
        <v>45</v>
      </c>
      <c r="I19" s="7">
        <f t="shared" si="3"/>
        <v>47.96</v>
      </c>
      <c r="J19" s="1"/>
      <c r="K19" s="1"/>
      <c r="L19" s="7"/>
      <c r="M19" s="1"/>
      <c r="N19" s="1"/>
      <c r="O19" s="1"/>
      <c r="P19" s="1"/>
      <c r="Q19" s="1"/>
      <c r="R19" s="1"/>
    </row>
    <row r="20" spans="1:18" ht="15" x14ac:dyDescent="0.25">
      <c r="A20" s="5" t="s">
        <v>6</v>
      </c>
      <c r="B20" s="6" t="s">
        <v>28</v>
      </c>
      <c r="C20" s="18">
        <f t="shared" si="1"/>
        <v>48</v>
      </c>
      <c r="D20" s="18">
        <f>C20*2</f>
        <v>96</v>
      </c>
      <c r="E20" s="21" t="s">
        <v>31</v>
      </c>
      <c r="F20" s="14">
        <f t="shared" si="2"/>
        <v>1.0666666666666667</v>
      </c>
      <c r="G20" s="1"/>
      <c r="H20" s="16">
        <v>45</v>
      </c>
      <c r="I20" s="7">
        <f t="shared" si="3"/>
        <v>47.96</v>
      </c>
      <c r="J20" s="1"/>
      <c r="K20" s="1"/>
      <c r="L20" s="7"/>
      <c r="M20" s="1"/>
      <c r="N20" s="1"/>
      <c r="O20" s="1"/>
      <c r="P20" s="1"/>
      <c r="Q20" s="1"/>
      <c r="R20" s="1"/>
    </row>
    <row r="21" spans="1:18" ht="29.25" customHeight="1" x14ac:dyDescent="0.25">
      <c r="A21" s="8" t="s">
        <v>7</v>
      </c>
      <c r="B21" s="9" t="s">
        <v>43</v>
      </c>
      <c r="C21" s="18">
        <f t="shared" si="1"/>
        <v>42</v>
      </c>
      <c r="D21" s="28">
        <f>C21*4</f>
        <v>168</v>
      </c>
      <c r="E21" s="28">
        <f>ROUND(C21*0.9,1)</f>
        <v>37.799999999999997</v>
      </c>
      <c r="F21" s="14">
        <f t="shared" si="2"/>
        <v>1.0769230769230769</v>
      </c>
      <c r="G21" s="1"/>
      <c r="H21" s="16">
        <v>39</v>
      </c>
      <c r="I21" s="7">
        <f t="shared" si="3"/>
        <v>41.57</v>
      </c>
      <c r="J21" s="1"/>
      <c r="K21" s="7">
        <f>ROUND(H21*0.9,2)</f>
        <v>35.1</v>
      </c>
      <c r="L21" s="7"/>
      <c r="M21" s="1"/>
      <c r="N21" s="1"/>
      <c r="O21" s="1"/>
      <c r="P21" s="1"/>
      <c r="Q21" s="1"/>
      <c r="R21" s="1"/>
    </row>
    <row r="22" spans="1:18" ht="15" x14ac:dyDescent="0.25">
      <c r="A22" s="5" t="s">
        <v>8</v>
      </c>
      <c r="B22" s="9" t="s">
        <v>28</v>
      </c>
      <c r="C22" s="18">
        <f t="shared" si="1"/>
        <v>48</v>
      </c>
      <c r="D22" s="18">
        <f>C22*2</f>
        <v>96</v>
      </c>
      <c r="E22" s="21" t="s">
        <v>31</v>
      </c>
      <c r="F22" s="14">
        <f t="shared" si="2"/>
        <v>1.0666666666666667</v>
      </c>
      <c r="G22" s="1"/>
      <c r="H22" s="10">
        <v>45</v>
      </c>
      <c r="I22" s="7">
        <f t="shared" si="3"/>
        <v>47.96</v>
      </c>
      <c r="J22" s="1"/>
      <c r="K22" s="7"/>
      <c r="L22" s="7"/>
      <c r="M22" s="1"/>
      <c r="N22" s="1"/>
      <c r="O22" s="1"/>
      <c r="P22" s="1"/>
      <c r="Q22" s="1"/>
      <c r="R22" s="1"/>
    </row>
    <row r="23" spans="1:18" ht="15" x14ac:dyDescent="0.25">
      <c r="A23" s="8" t="s">
        <v>9</v>
      </c>
      <c r="B23" s="9" t="s">
        <v>29</v>
      </c>
      <c r="C23" s="18">
        <f t="shared" si="1"/>
        <v>48</v>
      </c>
      <c r="D23" s="18">
        <f>C23*2</f>
        <v>96</v>
      </c>
      <c r="E23" s="21" t="s">
        <v>31</v>
      </c>
      <c r="F23" s="14">
        <f t="shared" si="2"/>
        <v>1.0666666666666667</v>
      </c>
      <c r="G23" s="1"/>
      <c r="H23" s="16">
        <v>45</v>
      </c>
      <c r="I23" s="7">
        <f t="shared" si="3"/>
        <v>47.96</v>
      </c>
      <c r="J23" s="1"/>
      <c r="K23" s="7"/>
      <c r="L23" s="7"/>
      <c r="M23" s="1"/>
      <c r="N23" s="1"/>
      <c r="O23" s="1"/>
      <c r="P23" s="1"/>
      <c r="Q23" s="1"/>
      <c r="R23" s="1"/>
    </row>
    <row r="24" spans="1:18" ht="15" x14ac:dyDescent="0.25">
      <c r="A24" s="8" t="s">
        <v>10</v>
      </c>
      <c r="B24" s="9" t="s">
        <v>29</v>
      </c>
      <c r="C24" s="18">
        <f t="shared" si="1"/>
        <v>48</v>
      </c>
      <c r="D24" s="18">
        <f>C24*2</f>
        <v>96</v>
      </c>
      <c r="E24" s="21" t="s">
        <v>31</v>
      </c>
      <c r="F24" s="14">
        <f t="shared" si="2"/>
        <v>1.0666666666666667</v>
      </c>
      <c r="G24" s="1"/>
      <c r="H24" s="16">
        <v>45</v>
      </c>
      <c r="I24" s="7">
        <f t="shared" si="3"/>
        <v>47.96</v>
      </c>
      <c r="J24" s="1"/>
      <c r="K24" s="7"/>
      <c r="L24" s="7"/>
      <c r="M24" s="1"/>
      <c r="N24" s="1"/>
      <c r="O24" s="1"/>
      <c r="P24" s="1"/>
      <c r="Q24" s="1"/>
      <c r="R24" s="1"/>
    </row>
    <row r="25" spans="1:18" ht="15" customHeight="1" x14ac:dyDescent="0.25">
      <c r="A25" s="8" t="s">
        <v>12</v>
      </c>
      <c r="B25" s="9" t="s">
        <v>30</v>
      </c>
      <c r="C25" s="18">
        <f t="shared" si="1"/>
        <v>53</v>
      </c>
      <c r="D25" s="18">
        <f>C25</f>
        <v>53</v>
      </c>
      <c r="E25" s="21" t="s">
        <v>31</v>
      </c>
      <c r="F25" s="14">
        <f t="shared" si="2"/>
        <v>1.06</v>
      </c>
      <c r="G25" s="1"/>
      <c r="H25" s="16">
        <v>50</v>
      </c>
      <c r="I25" s="7">
        <f t="shared" si="3"/>
        <v>53.29</v>
      </c>
      <c r="J25" s="1"/>
      <c r="K25" s="7"/>
      <c r="L25" s="7"/>
      <c r="M25" s="1"/>
      <c r="N25" s="1"/>
      <c r="O25" s="1"/>
      <c r="P25" s="1"/>
      <c r="Q25" s="1"/>
      <c r="R25" s="1"/>
    </row>
    <row r="26" spans="1:18" ht="15" x14ac:dyDescent="0.25">
      <c r="A26" s="8" t="s">
        <v>13</v>
      </c>
      <c r="B26" s="9" t="s">
        <v>44</v>
      </c>
      <c r="C26" s="18">
        <f t="shared" si="1"/>
        <v>83</v>
      </c>
      <c r="D26" s="18">
        <f>C26</f>
        <v>83</v>
      </c>
      <c r="E26" s="28">
        <f t="shared" ref="E26:E27" si="4">ROUND(C26*0.9,1)</f>
        <v>74.7</v>
      </c>
      <c r="F26" s="14">
        <f t="shared" si="2"/>
        <v>1.0641025641025641</v>
      </c>
      <c r="G26" s="1"/>
      <c r="H26" s="16">
        <v>78</v>
      </c>
      <c r="I26" s="7">
        <f t="shared" si="3"/>
        <v>83.13</v>
      </c>
      <c r="J26" s="1"/>
      <c r="K26" s="7">
        <f>ROUND(H26*0.9,2)</f>
        <v>70.2</v>
      </c>
      <c r="L26" s="7"/>
      <c r="M26" s="1"/>
      <c r="N26" s="1"/>
      <c r="O26" s="1"/>
      <c r="P26" s="1"/>
      <c r="Q26" s="1"/>
      <c r="R26" s="1"/>
    </row>
    <row r="27" spans="1:18" ht="15" x14ac:dyDescent="0.25">
      <c r="A27" s="8" t="s">
        <v>14</v>
      </c>
      <c r="B27" s="9" t="s">
        <v>29</v>
      </c>
      <c r="C27" s="18">
        <f t="shared" si="1"/>
        <v>48</v>
      </c>
      <c r="D27" s="18">
        <f>C27*2</f>
        <v>96</v>
      </c>
      <c r="E27" s="28">
        <f t="shared" si="4"/>
        <v>43.2</v>
      </c>
      <c r="F27" s="14">
        <f t="shared" si="2"/>
        <v>1.0666666666666667</v>
      </c>
      <c r="G27" s="1"/>
      <c r="H27" s="16">
        <v>45</v>
      </c>
      <c r="I27" s="7">
        <f t="shared" si="3"/>
        <v>47.96</v>
      </c>
      <c r="J27" s="1"/>
      <c r="K27" s="7">
        <f>ROUND(H27*0.9,2)</f>
        <v>40.5</v>
      </c>
      <c r="L27" s="7"/>
      <c r="M27" s="1"/>
      <c r="N27" s="1"/>
      <c r="O27" s="1"/>
      <c r="P27" s="1"/>
      <c r="Q27" s="1"/>
      <c r="R27" s="1"/>
    </row>
    <row r="28" spans="1:18" ht="33" customHeight="1" x14ac:dyDescent="0.25">
      <c r="A28" s="20" t="s">
        <v>15</v>
      </c>
      <c r="B28" s="6" t="s">
        <v>48</v>
      </c>
      <c r="C28" s="18">
        <f t="shared" si="1"/>
        <v>53</v>
      </c>
      <c r="D28" s="18">
        <f t="shared" ref="D28" si="5">C28*2</f>
        <v>106</v>
      </c>
      <c r="E28" s="28" t="s">
        <v>36</v>
      </c>
      <c r="F28" s="14">
        <f t="shared" si="2"/>
        <v>1.06</v>
      </c>
      <c r="G28" s="1"/>
      <c r="H28" s="16">
        <v>50</v>
      </c>
      <c r="I28" s="7">
        <f t="shared" si="3"/>
        <v>53.29</v>
      </c>
      <c r="J28" s="1"/>
      <c r="K28" s="7"/>
      <c r="L28" s="7"/>
      <c r="M28" s="1"/>
      <c r="N28" s="1"/>
      <c r="O28" s="1"/>
      <c r="P28" s="1"/>
      <c r="Q28" s="1"/>
      <c r="R28" s="1"/>
    </row>
    <row r="29" spans="1:18" ht="21.75" customHeight="1" x14ac:dyDescent="0.25">
      <c r="A29" s="20" t="s">
        <v>16</v>
      </c>
      <c r="B29" s="23" t="s">
        <v>49</v>
      </c>
      <c r="C29" s="18">
        <f t="shared" si="1"/>
        <v>53</v>
      </c>
      <c r="D29" s="18">
        <f>C29*3</f>
        <v>159</v>
      </c>
      <c r="E29" s="28">
        <f>ROUND(C29*0.9,1)</f>
        <v>47.7</v>
      </c>
      <c r="F29" s="14">
        <f t="shared" si="2"/>
        <v>1.06</v>
      </c>
      <c r="G29" s="1"/>
      <c r="H29" s="16">
        <v>50</v>
      </c>
      <c r="I29" s="7">
        <f t="shared" si="3"/>
        <v>53.29</v>
      </c>
      <c r="J29" s="1"/>
      <c r="K29" s="7">
        <f>ROUND(H29*0.9,2)</f>
        <v>45</v>
      </c>
      <c r="L29" s="7"/>
      <c r="M29" s="1"/>
      <c r="N29" s="1"/>
      <c r="O29" s="1"/>
      <c r="P29" s="1"/>
      <c r="Q29" s="1"/>
      <c r="R29" s="1"/>
    </row>
    <row r="30" spans="1:18" ht="32.25" customHeight="1" x14ac:dyDescent="0.25">
      <c r="A30" s="20" t="s">
        <v>17</v>
      </c>
      <c r="B30" s="6" t="s">
        <v>50</v>
      </c>
      <c r="C30" s="18">
        <f t="shared" si="1"/>
        <v>71</v>
      </c>
      <c r="D30" s="28">
        <f>C30</f>
        <v>71</v>
      </c>
      <c r="E30" s="28">
        <f>ROUND(C30*0.9,1)</f>
        <v>63.9</v>
      </c>
      <c r="F30" s="14">
        <f t="shared" si="2"/>
        <v>1.0597014925373134</v>
      </c>
      <c r="G30" s="1"/>
      <c r="H30" s="16">
        <v>67</v>
      </c>
      <c r="I30" s="7">
        <f t="shared" si="3"/>
        <v>71.41</v>
      </c>
      <c r="J30" s="1"/>
      <c r="K30" s="7">
        <f>ROUND(H30*0.9,2)</f>
        <v>60.3</v>
      </c>
      <c r="L30" s="7"/>
      <c r="M30" s="1"/>
      <c r="N30" s="1"/>
      <c r="O30" s="1"/>
      <c r="P30" s="1"/>
      <c r="Q30" s="1"/>
      <c r="R30" s="1"/>
    </row>
    <row r="31" spans="1:18" ht="32.25" customHeight="1" x14ac:dyDescent="0.25">
      <c r="A31" s="5" t="s">
        <v>18</v>
      </c>
      <c r="B31" s="6" t="s">
        <v>51</v>
      </c>
      <c r="C31" s="18">
        <f t="shared" si="1"/>
        <v>100</v>
      </c>
      <c r="D31" s="28">
        <f t="shared" ref="D31:D34" si="6">C31</f>
        <v>100</v>
      </c>
      <c r="E31" s="28">
        <f t="shared" ref="E31:E35" si="7">ROUND(C31*0.9,1)</f>
        <v>90</v>
      </c>
      <c r="F31" s="14">
        <f t="shared" si="2"/>
        <v>1.0638297872340425</v>
      </c>
      <c r="G31" s="1"/>
      <c r="H31" s="16">
        <v>94</v>
      </c>
      <c r="I31" s="7">
        <f t="shared" si="3"/>
        <v>100.19</v>
      </c>
      <c r="J31" s="1"/>
      <c r="K31" s="7">
        <f>ROUND(H31*0.9,2)</f>
        <v>84.6</v>
      </c>
      <c r="L31" s="7"/>
      <c r="M31" s="1"/>
      <c r="N31" s="1"/>
      <c r="O31" s="1"/>
      <c r="P31" s="1"/>
      <c r="Q31" s="1"/>
      <c r="R31" s="1"/>
    </row>
    <row r="32" spans="1:18" ht="32.25" customHeight="1" x14ac:dyDescent="0.25">
      <c r="A32" s="5" t="s">
        <v>19</v>
      </c>
      <c r="B32" s="6" t="s">
        <v>52</v>
      </c>
      <c r="C32" s="18">
        <f t="shared" si="1"/>
        <v>95</v>
      </c>
      <c r="D32" s="28">
        <f t="shared" si="6"/>
        <v>95</v>
      </c>
      <c r="E32" s="28">
        <f t="shared" si="7"/>
        <v>85.5</v>
      </c>
      <c r="F32" s="14">
        <f t="shared" si="2"/>
        <v>1.0674157303370786</v>
      </c>
      <c r="G32" s="1"/>
      <c r="H32" s="16">
        <v>89</v>
      </c>
      <c r="I32" s="7">
        <f t="shared" si="3"/>
        <v>94.86</v>
      </c>
      <c r="J32" s="1"/>
      <c r="K32" s="7">
        <f>ROUND(H32*0.9,2)</f>
        <v>80.099999999999994</v>
      </c>
      <c r="L32" s="7"/>
      <c r="M32" s="1"/>
      <c r="N32" s="1"/>
      <c r="O32" s="1"/>
      <c r="P32" s="1"/>
      <c r="Q32" s="1"/>
      <c r="R32" s="1"/>
    </row>
    <row r="33" spans="1:18" ht="34.5" customHeight="1" x14ac:dyDescent="0.25">
      <c r="A33" s="5" t="s">
        <v>20</v>
      </c>
      <c r="B33" s="6" t="s">
        <v>50</v>
      </c>
      <c r="C33" s="18">
        <f t="shared" si="1"/>
        <v>71</v>
      </c>
      <c r="D33" s="28">
        <f t="shared" si="6"/>
        <v>71</v>
      </c>
      <c r="E33" s="28">
        <f t="shared" si="7"/>
        <v>63.9</v>
      </c>
      <c r="F33" s="14">
        <f t="shared" si="2"/>
        <v>1.0597014925373134</v>
      </c>
      <c r="G33" s="1"/>
      <c r="H33" s="16">
        <v>67</v>
      </c>
      <c r="I33" s="7">
        <f t="shared" si="3"/>
        <v>71.41</v>
      </c>
      <c r="J33" s="1"/>
      <c r="K33" s="7">
        <f t="shared" ref="K33:K35" si="8">ROUND(H33*0.9,2)</f>
        <v>60.3</v>
      </c>
      <c r="L33" s="7"/>
      <c r="M33" s="1"/>
      <c r="N33" s="1"/>
      <c r="O33" s="1"/>
      <c r="P33" s="1"/>
      <c r="Q33" s="1"/>
      <c r="R33" s="1"/>
    </row>
    <row r="34" spans="1:18" ht="30" customHeight="1" x14ac:dyDescent="0.25">
      <c r="A34" s="5" t="s">
        <v>21</v>
      </c>
      <c r="B34" s="6" t="s">
        <v>53</v>
      </c>
      <c r="C34" s="18">
        <f t="shared" si="1"/>
        <v>71</v>
      </c>
      <c r="D34" s="28">
        <f t="shared" si="6"/>
        <v>71</v>
      </c>
      <c r="E34" s="28">
        <f t="shared" si="7"/>
        <v>63.9</v>
      </c>
      <c r="F34" s="14">
        <f t="shared" si="2"/>
        <v>1.0597014925373134</v>
      </c>
      <c r="G34" s="1"/>
      <c r="H34" s="16">
        <v>67</v>
      </c>
      <c r="I34" s="7">
        <f t="shared" si="3"/>
        <v>71.41</v>
      </c>
      <c r="J34" s="1"/>
      <c r="K34" s="7">
        <f t="shared" si="8"/>
        <v>60.3</v>
      </c>
      <c r="L34" s="7"/>
      <c r="M34" s="1"/>
      <c r="N34" s="1"/>
      <c r="O34" s="1"/>
      <c r="P34" s="1"/>
      <c r="Q34" s="1"/>
      <c r="R34" s="1"/>
    </row>
    <row r="35" spans="1:18" ht="34.5" customHeight="1" x14ac:dyDescent="0.25">
      <c r="A35" s="22" t="s">
        <v>24</v>
      </c>
      <c r="B35" s="6" t="s">
        <v>54</v>
      </c>
      <c r="C35" s="18">
        <f t="shared" si="1"/>
        <v>48</v>
      </c>
      <c r="D35" s="28">
        <f>C35*2</f>
        <v>96</v>
      </c>
      <c r="E35" s="28">
        <f t="shared" si="7"/>
        <v>43.2</v>
      </c>
      <c r="F35" s="14">
        <f t="shared" si="2"/>
        <v>1.0666666666666667</v>
      </c>
      <c r="G35" s="1"/>
      <c r="H35" s="16">
        <v>45</v>
      </c>
      <c r="I35" s="7">
        <f t="shared" si="3"/>
        <v>47.96</v>
      </c>
      <c r="J35" s="1"/>
      <c r="K35" s="7">
        <f t="shared" si="8"/>
        <v>40.5</v>
      </c>
      <c r="L35" s="7"/>
      <c r="M35" s="1"/>
      <c r="N35" s="1"/>
      <c r="O35" s="1"/>
      <c r="P35" s="1"/>
      <c r="Q35" s="1"/>
      <c r="R35" s="1"/>
    </row>
    <row r="36" spans="1:18" ht="30" x14ac:dyDescent="0.25">
      <c r="A36" s="15" t="s">
        <v>39</v>
      </c>
      <c r="B36" s="6" t="s">
        <v>53</v>
      </c>
      <c r="C36" s="18">
        <f t="shared" si="1"/>
        <v>65</v>
      </c>
      <c r="D36" s="28">
        <f>C36</f>
        <v>65</v>
      </c>
      <c r="E36" s="18" t="s">
        <v>36</v>
      </c>
      <c r="F36" s="14">
        <f t="shared" si="2"/>
        <v>1.0655737704918034</v>
      </c>
      <c r="G36" s="1"/>
      <c r="H36" s="16">
        <v>61</v>
      </c>
      <c r="I36" s="7">
        <f t="shared" si="3"/>
        <v>65.010000000000005</v>
      </c>
      <c r="J36" s="1"/>
      <c r="K36" s="7"/>
      <c r="L36" s="7"/>
      <c r="M36" s="1"/>
      <c r="N36" s="1"/>
      <c r="O36" s="1"/>
      <c r="P36" s="1"/>
      <c r="Q36" s="1"/>
      <c r="R36" s="1"/>
    </row>
    <row r="37" spans="1:18" ht="15" x14ac:dyDescent="0.25">
      <c r="A37" s="15" t="s">
        <v>40</v>
      </c>
      <c r="B37" s="9" t="s">
        <v>27</v>
      </c>
      <c r="C37" s="18">
        <f t="shared" si="1"/>
        <v>53</v>
      </c>
      <c r="D37" s="28">
        <f>C37</f>
        <v>53</v>
      </c>
      <c r="E37" s="18" t="s">
        <v>36</v>
      </c>
      <c r="F37" s="14">
        <f t="shared" si="2"/>
        <v>1.06</v>
      </c>
      <c r="G37" s="1"/>
      <c r="H37" s="34">
        <v>50</v>
      </c>
      <c r="I37" s="7">
        <f t="shared" si="3"/>
        <v>53.29</v>
      </c>
      <c r="J37" s="1"/>
      <c r="K37" s="7"/>
      <c r="L37" s="1"/>
      <c r="M37" s="1"/>
      <c r="N37" s="1"/>
      <c r="O37" s="1"/>
      <c r="P37" s="1"/>
      <c r="Q37" s="1"/>
      <c r="R37" s="1"/>
    </row>
    <row r="38" spans="1:18" ht="39.75" customHeight="1" x14ac:dyDescent="0.25">
      <c r="A38" s="11"/>
      <c r="B38" s="12"/>
      <c r="C38" s="29"/>
      <c r="D38" s="29"/>
      <c r="E38" s="30"/>
      <c r="F38" s="13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23.25" customHeight="1" x14ac:dyDescent="0.25">
      <c r="A39" s="1"/>
      <c r="B39" s="1" t="s">
        <v>11</v>
      </c>
      <c r="C39" s="35" t="s">
        <v>45</v>
      </c>
      <c r="D39" s="35"/>
      <c r="E39" s="26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</sheetData>
  <mergeCells count="11">
    <mergeCell ref="C39:D39"/>
    <mergeCell ref="E14:E15"/>
    <mergeCell ref="D6:E6"/>
    <mergeCell ref="A9:D9"/>
    <mergeCell ref="A10:D10"/>
    <mergeCell ref="A11:D11"/>
    <mergeCell ref="A12:D12"/>
    <mergeCell ref="A14:A15"/>
    <mergeCell ref="B14:B15"/>
    <mergeCell ref="C14:C15"/>
    <mergeCell ref="D14:D15"/>
  </mergeCells>
  <pageMargins left="0.47244094488188981" right="0.2" top="0.49" bottom="0.31496062992125984" header="0.51181102362204722" footer="0.15748031496062992"/>
  <pageSetup paperSize="9" scale="83" orientation="portrait" r:id="rId1"/>
  <headerFooter alignWithMargins="0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проживание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RePack by Diakov</cp:lastModifiedBy>
  <cp:lastPrinted>2026-01-08T09:16:38Z</cp:lastPrinted>
  <dcterms:created xsi:type="dcterms:W3CDTF">2009-02-12T14:05:42Z</dcterms:created>
  <dcterms:modified xsi:type="dcterms:W3CDTF">2026-01-08T11:18:09Z</dcterms:modified>
</cp:coreProperties>
</file>